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3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<sst xmlns="http://schemas.openxmlformats.org/spreadsheetml/2006/main" count="55" uniqueCount="55">
  <si>
    <t>Element/Works/Issues</t>
  </si>
  <si>
    <t>Comments</t>
  </si>
  <si>
    <t>Roofs</t>
  </si>
  <si>
    <t>Renew rainwater goods</t>
  </si>
  <si>
    <t>Renew roof covering over ICT Suite</t>
  </si>
  <si>
    <t>ICT Suite - Undersized</t>
  </si>
  <si>
    <t>Also identified in Ofsted report</t>
  </si>
  <si>
    <t>Asbestos Survey</t>
  </si>
  <si>
    <t>Kitchen Ceiling Tiles</t>
  </si>
  <si>
    <t>Undertake in summer holiday</t>
  </si>
  <si>
    <t>Ofsted Reports</t>
  </si>
  <si>
    <t>Inadequate ICT provision</t>
  </si>
  <si>
    <t>See AMP Suitability</t>
  </si>
  <si>
    <t>Purchase new computers</t>
  </si>
  <si>
    <t>Programme in with ICT Extension</t>
  </si>
  <si>
    <t>Costs</t>
  </si>
  <si>
    <t>Total Estimated Building Costs</t>
  </si>
  <si>
    <t>Funding</t>
  </si>
  <si>
    <t>LCVAP Requirement</t>
  </si>
  <si>
    <t>Discuss early with Diocese</t>
  </si>
  <si>
    <t>Governing Body Contribution at 10%</t>
  </si>
  <si>
    <t>Plan funding in advance</t>
  </si>
  <si>
    <t>Total Project Funding       (excluding LCVAP)</t>
  </si>
  <si>
    <t>Remove dead leg pipework</t>
  </si>
  <si>
    <t>Legionella risk</t>
  </si>
  <si>
    <t>Fire Risk Assessment</t>
  </si>
  <si>
    <t>Security Survey</t>
  </si>
  <si>
    <t>Other Contribution sources</t>
  </si>
  <si>
    <t>Disabled Toilet – None.  Install new toilet</t>
  </si>
  <si>
    <t>Display Energy Certificate Advisory Report</t>
  </si>
  <si>
    <t>VAT at 20%</t>
  </si>
  <si>
    <t>Extend ICT Suite</t>
  </si>
  <si>
    <t>Library – Undersized. Convert store and extend</t>
  </si>
  <si>
    <t>Remove and renew ceiling</t>
  </si>
  <si>
    <t>SIAMS Report</t>
  </si>
  <si>
    <t>Remedial Works advised in Servicing Reports</t>
  </si>
  <si>
    <t>Estimated Total Cost</t>
  </si>
  <si>
    <t>DFC Contribution to Project</t>
  </si>
  <si>
    <t>2020-21</t>
  </si>
  <si>
    <t>2021-22</t>
  </si>
  <si>
    <t>2022-23</t>
  </si>
  <si>
    <t>Condition Survey</t>
  </si>
  <si>
    <t>Suitability</t>
  </si>
  <si>
    <t>Legionella Risk Assessment</t>
  </si>
  <si>
    <t>Accessibility Plan</t>
  </si>
  <si>
    <t>Curriculum Development Plan: Education</t>
  </si>
  <si>
    <t>Professional fees (suggested budget 15% of cost of works)</t>
  </si>
  <si>
    <t>Extend automated detection</t>
  </si>
  <si>
    <t>2023-24</t>
  </si>
  <si>
    <t>2024-25</t>
  </si>
  <si>
    <t>Post-March 2025</t>
  </si>
  <si>
    <t>Pupil with specific needs joining school in 2020-21</t>
  </si>
  <si>
    <t>Arising from 2019 FRA</t>
  </si>
  <si>
    <t xml:space="preserve">Upgrade front fence to 1800mm high weldmesh </t>
  </si>
  <si>
    <t>Upgrade boiler controls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</si>
</sst>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0;[Red]\-&quot;£&quot;#,##0.000"/>
    <numFmt numFmtId="166" formatCode="&quot;£&quot;#,##0.0;[Red]\-&quot;£&quot;#,##0.0"/>
    <numFmt numFmtId="167" formatCode="&quot;£&quot;#,##0.0"/>
    <numFmt numFmtId="168" formatCode="&quot;£&quot;#,##0.00"/>
    <numFmt numFmtId="169" formatCode="[$-809]dd\ mmmm\ yyyy"/>
    <numFmt numFmtId="170" formatCode="&quot;£&quot;#,##0.00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thin"/>
      <right style="thin"/>
      <top style="thin"/>
      <bottom style="thin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6" fontId="0" fillId="33" borderId="10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horizontal="center" vertical="top" wrapText="1"/>
    </xf>
    <xf numFmtId="6" fontId="0" fillId="33" borderId="19" xfId="0" applyNumberFormat="1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164" fontId="0" fillId="33" borderId="11" xfId="0" applyNumberFormat="1" applyFont="1" applyFill="1" applyBorder="1" applyAlignment="1">
      <alignment horizontal="center" vertical="top" wrapText="1"/>
    </xf>
    <xf numFmtId="6" fontId="0" fillId="33" borderId="23" xfId="0" applyNumberFormat="1" applyFont="1" applyFill="1" applyBorder="1" applyAlignment="1">
      <alignment horizontal="center" vertical="top" wrapText="1"/>
    </xf>
    <xf numFmtId="164" fontId="0" fillId="33" borderId="23" xfId="0" applyNumberFormat="1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1" fillId="37" borderId="26" xfId="0" applyFont="1" applyFill="1" applyBorder="1" applyAlignment="1">
      <alignment horizontal="center" vertical="top" wrapText="1"/>
    </xf>
    <xf numFmtId="0" fontId="1" fillId="37" borderId="20" xfId="0" applyFont="1" applyFill="1" applyBorder="1" applyAlignment="1">
      <alignment/>
    </xf>
    <xf numFmtId="0" fontId="2" fillId="38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 wrapText="1"/>
    </xf>
    <xf numFmtId="6" fontId="1" fillId="38" borderId="10" xfId="0" applyNumberFormat="1" applyFont="1" applyFill="1" applyBorder="1" applyAlignment="1">
      <alignment horizontal="center" vertical="top" wrapText="1"/>
    </xf>
    <xf numFmtId="0" fontId="1" fillId="38" borderId="11" xfId="0" applyFont="1" applyFill="1" applyBorder="1" applyAlignment="1">
      <alignment horizontal="center" vertical="top" wrapText="1"/>
    </xf>
    <xf numFmtId="0" fontId="1" fillId="34" borderId="27" xfId="0" applyFont="1" applyFill="1" applyBorder="1" applyAlignment="1">
      <alignment vertical="top" wrapText="1"/>
    </xf>
    <xf numFmtId="0" fontId="0" fillId="34" borderId="27" xfId="0" applyFont="1" applyFill="1" applyBorder="1" applyAlignment="1">
      <alignment horizontal="center" vertical="top" wrapText="1"/>
    </xf>
    <xf numFmtId="0" fontId="0" fillId="34" borderId="28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7" fillId="34" borderId="29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6" fontId="0" fillId="33" borderId="21" xfId="0" applyNumberFormat="1" applyFont="1" applyFill="1" applyBorder="1" applyAlignment="1">
      <alignment horizontal="center" vertical="top" wrapText="1"/>
    </xf>
    <xf numFmtId="0" fontId="2" fillId="39" borderId="18" xfId="0" applyFont="1" applyFill="1" applyBorder="1" applyAlignment="1">
      <alignment vertical="top" wrapText="1"/>
    </xf>
    <xf numFmtId="0" fontId="3" fillId="39" borderId="19" xfId="0" applyFont="1" applyFill="1" applyBorder="1" applyAlignment="1">
      <alignment vertical="top" wrapText="1"/>
    </xf>
    <xf numFmtId="0" fontId="0" fillId="39" borderId="19" xfId="0" applyFont="1" applyFill="1" applyBorder="1" applyAlignment="1">
      <alignment horizontal="center" vertical="top" wrapText="1"/>
    </xf>
    <xf numFmtId="0" fontId="0" fillId="39" borderId="20" xfId="0" applyFont="1" applyFill="1" applyBorder="1" applyAlignment="1">
      <alignment horizontal="center" vertical="top" wrapText="1"/>
    </xf>
    <xf numFmtId="164" fontId="0" fillId="33" borderId="10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horizontal="center" vertical="top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center" vertical="top" wrapText="1"/>
    </xf>
    <xf numFmtId="0" fontId="0" fillId="39" borderId="11" xfId="0" applyFont="1" applyFill="1" applyBorder="1" applyAlignment="1">
      <alignment horizontal="center" vertical="top" wrapText="1"/>
    </xf>
    <xf numFmtId="6" fontId="1" fillId="40" borderId="14" xfId="0" applyNumberFormat="1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right" vertical="top" wrapText="1"/>
    </xf>
    <xf numFmtId="0" fontId="2" fillId="41" borderId="12" xfId="0" applyFont="1" applyFill="1" applyBorder="1" applyAlignment="1">
      <alignment vertical="top" wrapText="1"/>
    </xf>
    <xf numFmtId="0" fontId="0" fillId="41" borderId="10" xfId="0" applyFont="1" applyFill="1" applyBorder="1" applyAlignment="1">
      <alignment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1" borderId="11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vertical="top" wrapText="1"/>
    </xf>
    <xf numFmtId="0" fontId="6" fillId="33" borderId="34" xfId="0" applyFont="1" applyFill="1" applyBorder="1" applyAlignment="1">
      <alignment horizontal="right" vertical="top" wrapText="1"/>
    </xf>
    <xf numFmtId="0" fontId="8" fillId="36" borderId="35" xfId="0" applyFont="1" applyFill="1" applyBorder="1" applyAlignment="1">
      <alignment horizontal="left" vertical="top" wrapText="1"/>
    </xf>
    <xf numFmtId="6" fontId="1" fillId="36" borderId="36" xfId="0" applyNumberFormat="1" applyFont="1" applyFill="1" applyBorder="1" applyAlignment="1">
      <alignment horizontal="center" vertical="top" wrapText="1"/>
    </xf>
    <xf numFmtId="0" fontId="1" fillId="37" borderId="37" xfId="0" applyFont="1" applyFill="1" applyBorder="1" applyAlignment="1">
      <alignment horizontal="right" vertical="top" wrapText="1"/>
    </xf>
    <xf numFmtId="0" fontId="0" fillId="37" borderId="36" xfId="0" applyFont="1" applyFill="1" applyBorder="1" applyAlignment="1">
      <alignment vertical="top" wrapText="1"/>
    </xf>
    <xf numFmtId="6" fontId="1" fillId="37" borderId="36" xfId="0" applyNumberFormat="1" applyFont="1" applyFill="1" applyBorder="1" applyAlignment="1">
      <alignment horizontal="center" vertical="top" wrapText="1"/>
    </xf>
    <xf numFmtId="164" fontId="1" fillId="37" borderId="38" xfId="0" applyNumberFormat="1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vertical="top" wrapText="1"/>
    </xf>
    <xf numFmtId="0" fontId="0" fillId="10" borderId="10" xfId="0" applyFont="1" applyFill="1" applyBorder="1" applyAlignment="1">
      <alignment horizontal="center" vertical="top" wrapText="1"/>
    </xf>
    <xf numFmtId="0" fontId="0" fillId="10" borderId="11" xfId="0" applyFont="1" applyFill="1" applyBorder="1" applyAlignment="1">
      <alignment horizontal="center" vertical="top" wrapText="1"/>
    </xf>
    <xf numFmtId="168" fontId="0" fillId="33" borderId="11" xfId="0" applyNumberFormat="1" applyFont="1" applyFill="1" applyBorder="1" applyAlignment="1">
      <alignment horizontal="center" vertical="top" wrapText="1"/>
    </xf>
    <xf numFmtId="164" fontId="0" fillId="33" borderId="17" xfId="0" applyNumberFormat="1" applyFont="1" applyFill="1" applyBorder="1" applyAlignment="1">
      <alignment horizontal="center" vertical="top" wrapText="1"/>
    </xf>
    <xf numFmtId="164" fontId="0" fillId="33" borderId="39" xfId="0" applyNumberFormat="1" applyFont="1" applyFill="1" applyBorder="1" applyAlignment="1">
      <alignment horizontal="center" vertical="top" wrapText="1"/>
    </xf>
    <xf numFmtId="164" fontId="0" fillId="33" borderId="19" xfId="0" applyNumberFormat="1" applyFont="1" applyFill="1" applyBorder="1" applyAlignment="1">
      <alignment horizontal="center" vertical="top" wrapText="1"/>
    </xf>
    <xf numFmtId="164" fontId="0" fillId="33" borderId="20" xfId="0" applyNumberFormat="1" applyFont="1" applyFill="1" applyBorder="1" applyAlignment="1">
      <alignment horizontal="center" vertical="top" wrapText="1"/>
    </xf>
    <xf numFmtId="164" fontId="0" fillId="33" borderId="40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168" fontId="0" fillId="0" borderId="11" xfId="44" applyNumberFormat="1" applyFont="1" applyFill="1" applyBorder="1" applyAlignment="1">
      <alignment horizontal="center" vertical="top" wrapText="1"/>
    </xf>
    <xf numFmtId="164" fontId="0" fillId="0" borderId="10" xfId="44" applyNumberFormat="1" applyFont="1" applyFill="1" applyBorder="1" applyAlignment="1">
      <alignment horizontal="center" vertical="top" wrapText="1"/>
    </xf>
    <xf numFmtId="164" fontId="0" fillId="33" borderId="21" xfId="0" applyNumberFormat="1" applyFont="1" applyFill="1" applyBorder="1" applyAlignment="1">
      <alignment horizontal="center" vertical="top" wrapText="1"/>
    </xf>
    <xf numFmtId="164" fontId="0" fillId="33" borderId="22" xfId="0" applyNumberFormat="1" applyFont="1" applyFill="1" applyBorder="1" applyAlignment="1">
      <alignment horizontal="center" vertical="top" wrapText="1"/>
    </xf>
    <xf numFmtId="0" fontId="0" fillId="1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6" fontId="0" fillId="33" borderId="41" xfId="0" applyNumberFormat="1" applyFont="1" applyFill="1" applyBorder="1" applyAlignment="1">
      <alignment horizontal="center" vertical="top" wrapText="1"/>
    </xf>
    <xf numFmtId="6" fontId="1" fillId="36" borderId="38" xfId="0" applyNumberFormat="1" applyFont="1" applyFill="1" applyBorder="1" applyAlignment="1">
      <alignment horizontal="center" vertical="top" wrapText="1"/>
    </xf>
    <xf numFmtId="164" fontId="0" fillId="33" borderId="42" xfId="0" applyNumberFormat="1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 wrapText="1"/>
    </xf>
    <xf numFmtId="6" fontId="1" fillId="40" borderId="44" xfId="0" applyNumberFormat="1" applyFont="1" applyFill="1" applyBorder="1" applyAlignment="1">
      <alignment horizontal="center" vertical="top" wrapText="1"/>
    </xf>
    <xf numFmtId="0" fontId="0" fillId="33" borderId="44" xfId="0" applyFont="1" applyFill="1" applyBorder="1" applyAlignment="1">
      <alignment horizontal="center" vertical="top" wrapText="1"/>
    </xf>
    <xf numFmtId="0" fontId="0" fillId="0" borderId="45" xfId="0" applyBorder="1" applyAlignment="1">
      <alignment/>
    </xf>
    <xf numFmtId="0" fontId="0" fillId="33" borderId="46" xfId="0" applyFont="1" applyFill="1" applyBorder="1" applyAlignment="1">
      <alignment vertical="top" wrapText="1"/>
    </xf>
    <xf numFmtId="164" fontId="0" fillId="33" borderId="40" xfId="0" applyNumberFormat="1" applyFont="1" applyFill="1" applyBorder="1" applyAlignment="1">
      <alignment horizontal="center" vertical="top" wrapText="1"/>
    </xf>
    <xf numFmtId="6" fontId="0" fillId="33" borderId="39" xfId="0" applyNumberFormat="1" applyFont="1" applyFill="1" applyBorder="1" applyAlignment="1">
      <alignment horizontal="center" vertical="top" wrapText="1"/>
    </xf>
    <xf numFmtId="6" fontId="0" fillId="33" borderId="47" xfId="0" applyNumberFormat="1" applyFont="1" applyFill="1" applyBorder="1" applyAlignment="1">
      <alignment horizontal="center" vertical="top" wrapText="1"/>
    </xf>
    <xf numFmtId="6" fontId="10" fillId="35" borderId="48" xfId="0" applyNumberFormat="1" applyFont="1" applyFill="1" applyBorder="1" applyAlignment="1">
      <alignment horizontal="center" vertical="top" wrapText="1"/>
    </xf>
    <xf numFmtId="0" fontId="10" fillId="35" borderId="49" xfId="0" applyFont="1" applyFill="1" applyBorder="1" applyAlignment="1">
      <alignment horizontal="center" vertical="top" wrapText="1"/>
    </xf>
    <xf numFmtId="6" fontId="10" fillId="35" borderId="50" xfId="0" applyNumberFormat="1" applyFont="1" applyFill="1" applyBorder="1" applyAlignment="1">
      <alignment horizontal="center" vertical="top" wrapText="1"/>
    </xf>
    <xf numFmtId="6" fontId="10" fillId="35" borderId="51" xfId="0" applyNumberFormat="1" applyFont="1" applyFill="1" applyBorder="1" applyAlignment="1">
      <alignment horizontal="center" vertical="top" wrapText="1"/>
    </xf>
    <xf numFmtId="6" fontId="0" fillId="33" borderId="17" xfId="0" applyNumberFormat="1" applyFont="1" applyFill="1" applyBorder="1" applyAlignment="1">
      <alignment horizontal="center" vertical="top" wrapText="1"/>
    </xf>
    <xf numFmtId="6" fontId="0" fillId="33" borderId="52" xfId="0" applyNumberFormat="1" applyFont="1" applyFill="1" applyBorder="1" applyAlignment="1">
      <alignment horizontal="center" vertical="top" wrapText="1"/>
    </xf>
    <xf numFmtId="0" fontId="10" fillId="35" borderId="51" xfId="0" applyFont="1" applyFill="1" applyBorder="1" applyAlignment="1">
      <alignment horizontal="center" vertical="top" wrapText="1"/>
    </xf>
    <xf numFmtId="0" fontId="9" fillId="35" borderId="5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8" fillId="35" borderId="50" xfId="0" applyFont="1" applyFill="1" applyBorder="1" applyAlignment="1">
      <alignment vertical="top" wrapText="1"/>
    </xf>
    <xf numFmtId="0" fontId="8" fillId="35" borderId="51" xfId="0" applyFont="1" applyFill="1" applyBorder="1" applyAlignment="1">
      <alignment vertical="top" wrapText="1"/>
    </xf>
    <xf numFmtId="0" fontId="0" fillId="33" borderId="54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H50" sqref="H50"/>
    </sheetView>
  </sheetViews>
  <sheetFormatPr defaultColWidth="9.140625" defaultRowHeight="12.75"/>
  <cols>
    <col min="1" max="1" width="28.00390625" style="0" customWidth="1"/>
    <col min="2" max="2" width="26.28125" style="0" customWidth="1"/>
    <col min="3" max="3" width="10.140625" style="0" customWidth="1"/>
    <col min="4" max="4" width="11.140625" style="0" customWidth="1"/>
    <col min="5" max="7" width="10.421875" style="0" customWidth="1"/>
    <col min="8" max="8" width="12.421875" style="0" customWidth="1"/>
  </cols>
  <sheetData>
    <row r="1" spans="1:8" ht="30.75" customHeight="1" thickBot="1" thickTop="1">
      <c r="A1" s="39" t="s">
        <v>0</v>
      </c>
      <c r="B1" s="40" t="s">
        <v>1</v>
      </c>
      <c r="C1" s="40" t="s">
        <v>38</v>
      </c>
      <c r="D1" s="40" t="s">
        <v>39</v>
      </c>
      <c r="E1" s="40" t="s">
        <v>40</v>
      </c>
      <c r="F1" s="40" t="s">
        <v>48</v>
      </c>
      <c r="G1" s="40" t="s">
        <v>49</v>
      </c>
      <c r="H1" s="40" t="s">
        <v>50</v>
      </c>
    </row>
    <row r="2" spans="1:8" ht="13.5" thickTop="1">
      <c r="A2" s="4"/>
      <c r="B2" s="2"/>
      <c r="C2" s="1"/>
      <c r="D2" s="1"/>
      <c r="E2" s="1"/>
      <c r="F2" s="74"/>
      <c r="G2" s="74"/>
      <c r="H2" s="3"/>
    </row>
    <row r="3" spans="1:8" ht="18" customHeight="1">
      <c r="A3" s="45" t="s">
        <v>41</v>
      </c>
      <c r="B3" s="46"/>
      <c r="C3" s="47"/>
      <c r="D3" s="47"/>
      <c r="E3" s="47"/>
      <c r="F3" s="47"/>
      <c r="G3" s="47"/>
      <c r="H3" s="48"/>
    </row>
    <row r="4" spans="1:8" ht="15" customHeight="1">
      <c r="A4" s="9" t="s">
        <v>2</v>
      </c>
      <c r="B4" s="10"/>
      <c r="C4" s="74"/>
      <c r="D4" s="74"/>
      <c r="E4" s="74"/>
      <c r="F4" s="74"/>
      <c r="G4" s="74"/>
      <c r="H4" s="36"/>
    </row>
    <row r="5" spans="1:8" ht="17.25" customHeight="1">
      <c r="A5" s="13" t="s">
        <v>3</v>
      </c>
      <c r="B5" s="10"/>
      <c r="C5" s="74"/>
      <c r="D5" s="74">
        <v>5000</v>
      </c>
      <c r="E5" s="74"/>
      <c r="F5" s="74"/>
      <c r="G5" s="74"/>
      <c r="H5" s="36"/>
    </row>
    <row r="6" spans="1:8" ht="18" customHeight="1">
      <c r="A6" s="13" t="s">
        <v>4</v>
      </c>
      <c r="B6" s="10"/>
      <c r="C6" s="74"/>
      <c r="D6" s="74"/>
      <c r="E6" s="74">
        <v>15000</v>
      </c>
      <c r="F6" s="74"/>
      <c r="G6" s="74"/>
      <c r="H6" s="36"/>
    </row>
    <row r="7" spans="1:8" ht="15.75" customHeight="1">
      <c r="A7" s="13"/>
      <c r="B7" s="10"/>
      <c r="C7" s="74"/>
      <c r="D7" s="74"/>
      <c r="E7" s="74"/>
      <c r="F7" s="74"/>
      <c r="G7" s="74"/>
      <c r="H7" s="36"/>
    </row>
    <row r="8" spans="1:8" ht="18" customHeight="1">
      <c r="A8" s="41" t="s">
        <v>42</v>
      </c>
      <c r="B8" s="42"/>
      <c r="C8" s="43"/>
      <c r="D8" s="43"/>
      <c r="E8" s="43"/>
      <c r="F8" s="43"/>
      <c r="G8" s="43"/>
      <c r="H8" s="44"/>
    </row>
    <row r="9" spans="1:8" ht="16.5" customHeight="1">
      <c r="A9" s="15" t="s">
        <v>5</v>
      </c>
      <c r="B9" s="16" t="s">
        <v>6</v>
      </c>
      <c r="C9" s="109"/>
      <c r="D9" s="111"/>
      <c r="E9" s="109"/>
      <c r="F9" s="74"/>
      <c r="G9" s="74"/>
      <c r="H9" s="110"/>
    </row>
    <row r="10" spans="1:8" ht="12.75">
      <c r="A10" s="17" t="s">
        <v>31</v>
      </c>
      <c r="B10" s="18"/>
      <c r="C10" s="111"/>
      <c r="D10" s="111">
        <v>40000</v>
      </c>
      <c r="E10" s="111"/>
      <c r="F10" s="111"/>
      <c r="G10" s="74"/>
      <c r="H10" s="112"/>
    </row>
    <row r="11" spans="1:8" ht="29.25" customHeight="1">
      <c r="A11" s="17" t="s">
        <v>32</v>
      </c>
      <c r="B11" s="18"/>
      <c r="C11" s="111"/>
      <c r="D11" s="111"/>
      <c r="E11" s="111">
        <v>25000</v>
      </c>
      <c r="F11" s="111"/>
      <c r="G11" s="74"/>
      <c r="H11" s="112"/>
    </row>
    <row r="12" spans="1:8" ht="12.75">
      <c r="A12" s="13"/>
      <c r="B12" s="10"/>
      <c r="C12" s="74"/>
      <c r="D12" s="74"/>
      <c r="E12" s="74"/>
      <c r="F12" s="74"/>
      <c r="G12" s="74"/>
      <c r="H12" s="113"/>
    </row>
    <row r="13" spans="1:8" ht="18.75" customHeight="1">
      <c r="A13" s="49" t="s">
        <v>7</v>
      </c>
      <c r="B13" s="50"/>
      <c r="C13" s="51"/>
      <c r="D13" s="51"/>
      <c r="E13" s="52"/>
      <c r="F13" s="52"/>
      <c r="G13" s="52"/>
      <c r="H13" s="53"/>
    </row>
    <row r="14" spans="1:8" ht="14.25" customHeight="1">
      <c r="A14" s="9" t="s">
        <v>8</v>
      </c>
      <c r="B14" s="10"/>
      <c r="C14" s="74"/>
      <c r="D14" s="74"/>
      <c r="E14" s="111"/>
      <c r="F14" s="74"/>
      <c r="G14" s="74"/>
      <c r="H14" s="114"/>
    </row>
    <row r="15" spans="1:8" ht="16.5" customHeight="1">
      <c r="A15" s="13" t="s">
        <v>33</v>
      </c>
      <c r="B15" s="10" t="s">
        <v>9</v>
      </c>
      <c r="C15" s="74">
        <v>4000</v>
      </c>
      <c r="D15" s="74"/>
      <c r="E15" s="74"/>
      <c r="F15" s="74"/>
      <c r="G15" s="74"/>
      <c r="H15" s="36"/>
    </row>
    <row r="16" spans="1:8" ht="12.75">
      <c r="A16" s="13"/>
      <c r="B16" s="10"/>
      <c r="C16" s="74"/>
      <c r="D16" s="74"/>
      <c r="E16" s="74"/>
      <c r="F16" s="74"/>
      <c r="G16" s="74"/>
      <c r="H16" s="36"/>
    </row>
    <row r="17" spans="1:8" ht="18.75" customHeight="1">
      <c r="A17" s="54" t="s">
        <v>43</v>
      </c>
      <c r="B17" s="55"/>
      <c r="C17" s="57"/>
      <c r="D17" s="56"/>
      <c r="E17" s="56"/>
      <c r="F17" s="56"/>
      <c r="G17" s="56"/>
      <c r="H17" s="58"/>
    </row>
    <row r="18" spans="1:8" ht="17.25" customHeight="1">
      <c r="A18" s="13" t="s">
        <v>23</v>
      </c>
      <c r="B18" s="10" t="s">
        <v>24</v>
      </c>
      <c r="C18" s="74">
        <v>3000</v>
      </c>
      <c r="D18" s="11"/>
      <c r="E18" s="11"/>
      <c r="F18" s="74"/>
      <c r="G18" s="74"/>
      <c r="H18" s="12"/>
    </row>
    <row r="19" spans="1:8" ht="12.75">
      <c r="A19" s="17"/>
      <c r="B19" s="18"/>
      <c r="C19" s="19"/>
      <c r="D19" s="19"/>
      <c r="E19" s="19"/>
      <c r="F19" s="74"/>
      <c r="G19" s="74"/>
      <c r="H19" s="21"/>
    </row>
    <row r="20" spans="1:8" ht="25.5" customHeight="1">
      <c r="A20" s="70" t="s">
        <v>44</v>
      </c>
      <c r="B20" s="71"/>
      <c r="C20" s="72"/>
      <c r="D20" s="72"/>
      <c r="E20" s="72"/>
      <c r="F20" s="72"/>
      <c r="G20" s="72"/>
      <c r="H20" s="73"/>
    </row>
    <row r="21" spans="1:8" ht="27" customHeight="1">
      <c r="A21" s="13" t="s">
        <v>28</v>
      </c>
      <c r="B21" s="10" t="s">
        <v>51</v>
      </c>
      <c r="C21" s="74">
        <v>20000</v>
      </c>
      <c r="D21" s="11"/>
      <c r="E21" s="11"/>
      <c r="F21" s="74"/>
      <c r="G21" s="74"/>
      <c r="H21" s="12"/>
    </row>
    <row r="22" spans="1:8" ht="27" customHeight="1" thickBot="1">
      <c r="A22" s="93"/>
      <c r="B22" s="94"/>
      <c r="C22" s="95"/>
      <c r="D22" s="95"/>
      <c r="E22" s="95"/>
      <c r="F22" s="95"/>
      <c r="G22" s="95"/>
      <c r="H22" s="96"/>
    </row>
    <row r="23" spans="1:8" ht="16.5" customHeight="1">
      <c r="A23" s="45" t="s">
        <v>25</v>
      </c>
      <c r="B23" s="75"/>
      <c r="C23" s="47"/>
      <c r="D23" s="47"/>
      <c r="E23" s="47"/>
      <c r="F23" s="47"/>
      <c r="G23" s="47"/>
      <c r="H23" s="48"/>
    </row>
    <row r="24" spans="1:8" ht="12.75">
      <c r="A24" s="13" t="s">
        <v>47</v>
      </c>
      <c r="B24" s="23" t="s">
        <v>52</v>
      </c>
      <c r="C24" s="74">
        <v>2000</v>
      </c>
      <c r="D24" s="74"/>
      <c r="E24" s="74"/>
      <c r="F24" s="74"/>
      <c r="G24" s="74"/>
      <c r="H24" s="108"/>
    </row>
    <row r="25" spans="1:8" ht="15" customHeight="1">
      <c r="A25" s="41" t="s">
        <v>26</v>
      </c>
      <c r="B25" s="76"/>
      <c r="C25" s="43"/>
      <c r="D25" s="43"/>
      <c r="E25" s="43"/>
      <c r="F25" s="43"/>
      <c r="G25" s="43"/>
      <c r="H25" s="44"/>
    </row>
    <row r="26" spans="1:8" ht="24">
      <c r="A26" s="120" t="s">
        <v>53</v>
      </c>
      <c r="B26" s="2"/>
      <c r="C26" s="116"/>
      <c r="D26" s="116">
        <v>15000</v>
      </c>
      <c r="E26" s="116"/>
      <c r="F26" s="74"/>
      <c r="G26" s="74"/>
      <c r="H26" s="115"/>
    </row>
    <row r="27" spans="1:8" ht="25.5" customHeight="1">
      <c r="A27" s="49" t="s">
        <v>29</v>
      </c>
      <c r="B27" s="77"/>
      <c r="C27" s="78"/>
      <c r="D27" s="78"/>
      <c r="E27" s="78"/>
      <c r="F27" s="78"/>
      <c r="G27" s="78"/>
      <c r="H27" s="79"/>
    </row>
    <row r="28" spans="1:8" s="5" customFormat="1" ht="15.75" customHeight="1">
      <c r="A28" s="120" t="s">
        <v>54</v>
      </c>
      <c r="B28" s="2"/>
      <c r="C28" s="1"/>
      <c r="D28" s="1"/>
      <c r="E28" s="1"/>
      <c r="F28" s="74"/>
      <c r="G28" s="74">
        <v>5000</v>
      </c>
      <c r="H28" s="3"/>
    </row>
    <row r="29" spans="1:8" s="5" customFormat="1" ht="25.5" customHeight="1">
      <c r="A29" s="105" t="s">
        <v>35</v>
      </c>
      <c r="B29" s="119"/>
      <c r="C29" s="106"/>
      <c r="D29" s="106"/>
      <c r="E29" s="106"/>
      <c r="F29" s="106"/>
      <c r="G29" s="106"/>
      <c r="H29" s="107"/>
    </row>
    <row r="30" spans="1:8" ht="15.75" customHeight="1">
      <c r="A30" s="22"/>
      <c r="B30" s="23"/>
      <c r="C30" s="74"/>
      <c r="D30" s="74"/>
      <c r="E30" s="74"/>
      <c r="F30" s="74"/>
      <c r="G30" s="74"/>
      <c r="H30" s="36"/>
    </row>
    <row r="31" spans="1:8" ht="18" customHeight="1">
      <c r="A31" s="89" t="s">
        <v>10</v>
      </c>
      <c r="B31" s="90"/>
      <c r="C31" s="91"/>
      <c r="D31" s="91"/>
      <c r="E31" s="91"/>
      <c r="F31" s="91"/>
      <c r="G31" s="91"/>
      <c r="H31" s="92"/>
    </row>
    <row r="32" spans="1:8" ht="15" customHeight="1">
      <c r="A32" s="13" t="s">
        <v>11</v>
      </c>
      <c r="B32" s="10" t="s">
        <v>12</v>
      </c>
      <c r="C32" s="74"/>
      <c r="D32" s="74"/>
      <c r="E32" s="74"/>
      <c r="F32" s="74"/>
      <c r="G32" s="74"/>
      <c r="H32" s="12"/>
    </row>
    <row r="33" spans="1:8" ht="12" customHeight="1">
      <c r="A33" s="24"/>
      <c r="B33" s="23"/>
      <c r="C33" s="74"/>
      <c r="D33" s="74"/>
      <c r="E33" s="74"/>
      <c r="F33" s="74"/>
      <c r="G33" s="74"/>
      <c r="H33" s="12"/>
    </row>
    <row r="34" spans="1:8" ht="15" customHeight="1">
      <c r="A34" s="54" t="s">
        <v>34</v>
      </c>
      <c r="B34" s="80"/>
      <c r="C34" s="81"/>
      <c r="D34" s="81"/>
      <c r="E34" s="81"/>
      <c r="F34" s="81"/>
      <c r="G34" s="81"/>
      <c r="H34" s="82"/>
    </row>
    <row r="35" spans="1:8" ht="12.75">
      <c r="A35" s="24"/>
      <c r="B35" s="23"/>
      <c r="C35" s="74"/>
      <c r="D35" s="74"/>
      <c r="E35" s="74"/>
      <c r="F35" s="74"/>
      <c r="G35" s="74"/>
      <c r="H35" s="36"/>
    </row>
    <row r="36" spans="1:8" ht="15.75" customHeight="1">
      <c r="A36" s="83" t="s">
        <v>45</v>
      </c>
      <c r="B36" s="84"/>
      <c r="C36" s="85"/>
      <c r="D36" s="85"/>
      <c r="E36" s="85"/>
      <c r="F36" s="85"/>
      <c r="G36" s="85"/>
      <c r="H36" s="86"/>
    </row>
    <row r="37" spans="1:8" ht="25.5" customHeight="1">
      <c r="A37" s="13" t="s">
        <v>13</v>
      </c>
      <c r="B37" s="10" t="s">
        <v>14</v>
      </c>
      <c r="C37" s="74"/>
      <c r="D37" s="74">
        <v>5000</v>
      </c>
      <c r="E37" s="74">
        <v>5000</v>
      </c>
      <c r="F37" s="74"/>
      <c r="G37" s="74"/>
      <c r="H37" s="36"/>
    </row>
    <row r="38" spans="1:8" ht="13.5" thickBot="1">
      <c r="A38" s="25"/>
      <c r="B38" s="26"/>
      <c r="C38" s="117"/>
      <c r="D38" s="117"/>
      <c r="E38" s="117"/>
      <c r="F38" s="74"/>
      <c r="G38" s="74"/>
      <c r="H38" s="118"/>
    </row>
    <row r="39" spans="1:8" ht="15.75" thickTop="1">
      <c r="A39" s="64" t="s">
        <v>15</v>
      </c>
      <c r="B39" s="59"/>
      <c r="C39" s="60"/>
      <c r="D39" s="60"/>
      <c r="E39" s="60"/>
      <c r="F39" s="60"/>
      <c r="G39" s="60"/>
      <c r="H39" s="61"/>
    </row>
    <row r="40" spans="1:8" ht="30" customHeight="1">
      <c r="A40" s="62"/>
      <c r="B40" s="63" t="s">
        <v>16</v>
      </c>
      <c r="C40" s="20">
        <f aca="true" t="shared" si="0" ref="C40:H40">SUM(C4:C38)</f>
        <v>29000</v>
      </c>
      <c r="D40" s="20">
        <f t="shared" si="0"/>
        <v>65000</v>
      </c>
      <c r="E40" s="20">
        <f t="shared" si="0"/>
        <v>45000</v>
      </c>
      <c r="F40" s="74">
        <f t="shared" si="0"/>
        <v>0</v>
      </c>
      <c r="G40" s="74">
        <f t="shared" si="0"/>
        <v>5000</v>
      </c>
      <c r="H40" s="129">
        <f t="shared" si="0"/>
        <v>0</v>
      </c>
    </row>
    <row r="41" spans="1:8" ht="18.75" customHeight="1">
      <c r="A41" s="143"/>
      <c r="B41" s="145" t="s">
        <v>46</v>
      </c>
      <c r="C41" s="136">
        <f aca="true" t="shared" si="1" ref="C41:H41">SUM(C40*0.15)</f>
        <v>4350</v>
      </c>
      <c r="D41" s="136">
        <f t="shared" si="1"/>
        <v>9750</v>
      </c>
      <c r="E41" s="136">
        <f t="shared" si="1"/>
        <v>6750</v>
      </c>
      <c r="F41" s="136">
        <f t="shared" si="1"/>
        <v>0</v>
      </c>
      <c r="G41" s="136">
        <f t="shared" si="1"/>
        <v>750</v>
      </c>
      <c r="H41" s="130">
        <f t="shared" si="1"/>
        <v>0</v>
      </c>
    </row>
    <row r="42" spans="1:9" ht="24" customHeight="1">
      <c r="A42" s="144"/>
      <c r="B42" s="146"/>
      <c r="C42" s="137"/>
      <c r="D42" s="137"/>
      <c r="E42" s="137"/>
      <c r="F42" s="137"/>
      <c r="G42" s="137"/>
      <c r="H42" s="131"/>
      <c r="I42" s="127"/>
    </row>
    <row r="43" spans="1:9" ht="12.75">
      <c r="A43" s="24"/>
      <c r="B43" s="10" t="s">
        <v>30</v>
      </c>
      <c r="C43" s="14">
        <f aca="true" t="shared" si="2" ref="C43:H43">SUM(C40+C41)*0.2</f>
        <v>6670</v>
      </c>
      <c r="D43" s="14">
        <f t="shared" si="2"/>
        <v>14950</v>
      </c>
      <c r="E43" s="14">
        <f t="shared" si="2"/>
        <v>10350</v>
      </c>
      <c r="F43" s="74">
        <f t="shared" si="2"/>
        <v>0</v>
      </c>
      <c r="G43" s="74">
        <f t="shared" si="2"/>
        <v>1150</v>
      </c>
      <c r="H43" s="123">
        <f t="shared" si="2"/>
        <v>0</v>
      </c>
      <c r="I43" s="127"/>
    </row>
    <row r="44" spans="1:9" ht="13.5" thickBot="1">
      <c r="A44" s="24"/>
      <c r="B44" s="128"/>
      <c r="C44" s="30"/>
      <c r="D44" s="30"/>
      <c r="E44" s="30"/>
      <c r="F44" s="30"/>
      <c r="G44" s="30"/>
      <c r="H44" s="124"/>
      <c r="I44" s="127"/>
    </row>
    <row r="45" spans="1:9" ht="33" customHeight="1" thickBot="1">
      <c r="A45" s="24"/>
      <c r="B45" s="87" t="s">
        <v>36</v>
      </c>
      <c r="C45" s="87">
        <f aca="true" t="shared" si="3" ref="C45:H45">SUM(C40:C44)</f>
        <v>40020</v>
      </c>
      <c r="D45" s="87">
        <f t="shared" si="3"/>
        <v>89700</v>
      </c>
      <c r="E45" s="87">
        <f t="shared" si="3"/>
        <v>62100</v>
      </c>
      <c r="F45" s="87">
        <f t="shared" si="3"/>
        <v>0</v>
      </c>
      <c r="G45" s="87">
        <f t="shared" si="3"/>
        <v>6900</v>
      </c>
      <c r="H45" s="125">
        <f t="shared" si="3"/>
        <v>0</v>
      </c>
      <c r="I45" s="127"/>
    </row>
    <row r="46" spans="1:9" ht="21.75" customHeight="1" thickBot="1">
      <c r="A46" s="32"/>
      <c r="B46" s="33"/>
      <c r="C46" s="30"/>
      <c r="D46" s="30"/>
      <c r="E46" s="30"/>
      <c r="F46" s="30"/>
      <c r="G46" s="30"/>
      <c r="H46" s="126"/>
      <c r="I46" s="127"/>
    </row>
    <row r="47" spans="1:8" ht="27" customHeight="1">
      <c r="A47" s="65" t="s">
        <v>17</v>
      </c>
      <c r="B47" s="66"/>
      <c r="C47" s="67"/>
      <c r="D47" s="67"/>
      <c r="E47" s="67"/>
      <c r="F47" s="67"/>
      <c r="G47" s="67"/>
      <c r="H47" s="68"/>
    </row>
    <row r="48" spans="1:8" ht="19.5" customHeight="1" thickBot="1">
      <c r="A48" s="97"/>
      <c r="B48" s="23"/>
      <c r="C48" s="30"/>
      <c r="D48" s="30"/>
      <c r="E48" s="30"/>
      <c r="F48" s="30"/>
      <c r="G48" s="30"/>
      <c r="H48" s="31"/>
    </row>
    <row r="49" spans="1:8" ht="28.5" customHeight="1">
      <c r="A49" s="101" t="s">
        <v>37</v>
      </c>
      <c r="B49" s="102"/>
      <c r="C49" s="103">
        <v>6900</v>
      </c>
      <c r="D49" s="103">
        <v>5589</v>
      </c>
      <c r="E49" s="103">
        <v>15000</v>
      </c>
      <c r="F49" s="103">
        <v>4830</v>
      </c>
      <c r="G49" s="103">
        <v>0</v>
      </c>
      <c r="H49" s="104">
        <v>0</v>
      </c>
    </row>
    <row r="50" spans="1:8" ht="12.75">
      <c r="A50" s="35" t="s">
        <v>27</v>
      </c>
      <c r="B50" s="10"/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36">
        <v>0</v>
      </c>
    </row>
    <row r="51" spans="1:8" ht="21" customHeight="1" thickBot="1">
      <c r="A51" s="34"/>
      <c r="B51" s="10"/>
      <c r="C51" s="27"/>
      <c r="D51" s="27"/>
      <c r="E51" s="27"/>
      <c r="F51" s="74"/>
      <c r="G51" s="74"/>
      <c r="H51" s="28"/>
    </row>
    <row r="52" spans="1:8" ht="25.5">
      <c r="A52" s="34" t="s">
        <v>22</v>
      </c>
      <c r="B52" s="10"/>
      <c r="C52" s="37">
        <f aca="true" t="shared" si="4" ref="C52:H52">SUM(C49+C50)</f>
        <v>6900</v>
      </c>
      <c r="D52" s="38">
        <f t="shared" si="4"/>
        <v>5589</v>
      </c>
      <c r="E52" s="37">
        <f t="shared" si="4"/>
        <v>15000</v>
      </c>
      <c r="F52" s="37">
        <f t="shared" si="4"/>
        <v>4830</v>
      </c>
      <c r="G52" s="37">
        <f t="shared" si="4"/>
        <v>0</v>
      </c>
      <c r="H52" s="121">
        <f t="shared" si="4"/>
        <v>0</v>
      </c>
    </row>
    <row r="53" spans="1:8" ht="30.75" customHeight="1">
      <c r="A53" s="98"/>
      <c r="B53" s="29"/>
      <c r="C53" s="69"/>
      <c r="D53" s="27"/>
      <c r="E53" s="69"/>
      <c r="F53" s="74"/>
      <c r="G53" s="74"/>
      <c r="H53" s="28"/>
    </row>
    <row r="54" spans="1:8" ht="28.5" customHeight="1">
      <c r="A54" s="88" t="s">
        <v>18</v>
      </c>
      <c r="B54" s="99" t="s">
        <v>19</v>
      </c>
      <c r="C54" s="100">
        <f aca="true" t="shared" si="5" ref="C54:H54">IF(C45-C52&gt;0,C45-C52,0)</f>
        <v>33120</v>
      </c>
      <c r="D54" s="100">
        <f t="shared" si="5"/>
        <v>84111</v>
      </c>
      <c r="E54" s="100">
        <f t="shared" si="5"/>
        <v>47100</v>
      </c>
      <c r="F54" s="100">
        <f t="shared" si="5"/>
        <v>0</v>
      </c>
      <c r="G54" s="100">
        <f t="shared" si="5"/>
        <v>6900</v>
      </c>
      <c r="H54" s="122">
        <f t="shared" si="5"/>
        <v>0</v>
      </c>
    </row>
    <row r="55" spans="1:8" ht="25.5" customHeight="1">
      <c r="A55" s="34"/>
      <c r="B55" s="10"/>
      <c r="C55" s="14"/>
      <c r="D55" s="11"/>
      <c r="E55" s="14"/>
      <c r="F55" s="74"/>
      <c r="G55" s="74"/>
      <c r="H55" s="12"/>
    </row>
    <row r="56" spans="1:8" ht="13.5" thickBot="1">
      <c r="A56" s="32"/>
      <c r="B56" s="33"/>
      <c r="C56" s="30"/>
      <c r="D56" s="30"/>
      <c r="E56" s="30"/>
      <c r="F56" s="74"/>
      <c r="G56" s="74"/>
      <c r="H56" s="31"/>
    </row>
    <row r="57" spans="1:8" ht="12.75">
      <c r="A57" s="139" t="s">
        <v>20</v>
      </c>
      <c r="B57" s="141" t="s">
        <v>21</v>
      </c>
      <c r="C57" s="134">
        <f aca="true" t="shared" si="6" ref="C57:H57">SUM(C49+C54)*0.1</f>
        <v>4002</v>
      </c>
      <c r="D57" s="134">
        <f t="shared" si="6"/>
        <v>8970</v>
      </c>
      <c r="E57" s="134">
        <f t="shared" si="6"/>
        <v>6210</v>
      </c>
      <c r="F57" s="134">
        <f t="shared" si="6"/>
        <v>483</v>
      </c>
      <c r="G57" s="134">
        <f t="shared" si="6"/>
        <v>690</v>
      </c>
      <c r="H57" s="132">
        <f t="shared" si="6"/>
        <v>0</v>
      </c>
    </row>
    <row r="58" spans="1:8" ht="13.5" thickBot="1">
      <c r="A58" s="140"/>
      <c r="B58" s="142"/>
      <c r="C58" s="135"/>
      <c r="D58" s="138"/>
      <c r="E58" s="135"/>
      <c r="F58" s="135"/>
      <c r="G58" s="135"/>
      <c r="H58" s="133"/>
    </row>
    <row r="59" spans="1:8" ht="12" customHeight="1" thickBot="1">
      <c r="A59" s="6"/>
      <c r="B59" s="7"/>
      <c r="C59" s="7"/>
      <c r="D59" s="7"/>
      <c r="E59" s="7"/>
      <c r="F59" s="7"/>
      <c r="G59" s="7"/>
      <c r="H59" s="8"/>
    </row>
    <row r="60" spans="1:8" ht="17.25" customHeight="1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</sheetData>
  <sheetProtection/>
  <mergeCells count="16">
    <mergeCell ref="D57:D58"/>
    <mergeCell ref="E57:E58"/>
    <mergeCell ref="A57:A58"/>
    <mergeCell ref="B57:B58"/>
    <mergeCell ref="A41:A42"/>
    <mergeCell ref="B41:B42"/>
    <mergeCell ref="H41:H42"/>
    <mergeCell ref="H57:H58"/>
    <mergeCell ref="G57:G58"/>
    <mergeCell ref="F41:F42"/>
    <mergeCell ref="G41:G42"/>
    <mergeCell ref="C41:C42"/>
    <mergeCell ref="F57:F58"/>
    <mergeCell ref="D41:D42"/>
    <mergeCell ref="E41:E42"/>
    <mergeCell ref="C57:C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&amp;C&amp;"Arial,Bold"&amp;12Asset Management Plan</oddHeader>
    <oddFooter>&amp;L&amp;D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Exeter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Power</dc:creator>
  <cp:keywords/>
  <dc:description/>
  <cp:lastModifiedBy>Jacqui Studd</cp:lastModifiedBy>
  <cp:lastPrinted>2012-08-15T08:34:59Z</cp:lastPrinted>
  <dcterms:created xsi:type="dcterms:W3CDTF">2007-06-04T09:50:25Z</dcterms:created>
  <dcterms:modified xsi:type="dcterms:W3CDTF">2020-02-26T14:24:27Z</dcterms:modified>
  <cp:category/>
  <cp:version/>
  <cp:contentType/>
  <cp:contentStatus/>
</cp:coreProperties>
</file>